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emsics-my.sharepoint.com/personal/scott_rooke_emsics_com/Documents/Desktop/CNRSE IC-ENVL/CNRSE IC-ENVL Wksp - Final 25 APR/"/>
    </mc:Choice>
  </mc:AlternateContent>
  <xr:revisionPtr revIDLastSave="2" documentId="13_ncr:1_{3E409719-0B41-4B54-B1FB-33B9FEBD7A46}" xr6:coauthVersionLast="47" xr6:coauthVersionMax="47" xr10:uidLastSave="{39351CF5-5CC8-479D-B389-0FED1A5A9C27}"/>
  <bookViews>
    <workbookView xWindow="22932" yWindow="-108" windowWidth="23256" windowHeight="13896" xr2:uid="{00000000-000D-0000-FFFF-FFFF00000000}"/>
  </bookViews>
  <sheets>
    <sheet name="SpillCalc" sheetId="1" r:id="rId1"/>
  </sheets>
  <definedNames>
    <definedName name="_xlnm.Print_Area" localSheetId="0">SpillCalc!$A$1:$L$59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12" i="1"/>
  <c r="E13" i="1"/>
  <c r="J13" i="1"/>
  <c r="J12" i="1"/>
  <c r="F43" i="1"/>
  <c r="F44" i="1" s="1"/>
  <c r="J20" i="1" l="1"/>
  <c r="C31" i="1" s="1"/>
  <c r="I31" i="1" s="1"/>
  <c r="L41" i="1" l="1"/>
  <c r="I37" i="1"/>
  <c r="L40" i="1"/>
  <c r="I38" i="1"/>
  <c r="I40" i="1"/>
  <c r="L42" i="1"/>
  <c r="I41" i="1"/>
  <c r="L38" i="1"/>
  <c r="I39" i="1"/>
  <c r="L37" i="1"/>
  <c r="I42" i="1"/>
  <c r="L39" i="1"/>
  <c r="L44" i="1" l="1"/>
  <c r="L47" i="1" s="1"/>
  <c r="L51" i="1" l="1"/>
  <c r="L45" i="1"/>
  <c r="L48" i="1"/>
  <c r="L46" i="1"/>
</calcChain>
</file>

<file path=xl/sharedStrings.xml><?xml version="1.0" encoding="utf-8"?>
<sst xmlns="http://schemas.openxmlformats.org/spreadsheetml/2006/main" count="70" uniqueCount="58">
  <si>
    <t>SPILL VOLUME ESTIMATE FORM</t>
  </si>
  <si>
    <t>Spill size and volume estimation are essential for identifying potential oil spill impact zones</t>
  </si>
  <si>
    <t>and shoreline arrival times.  To estimate the quantity of oil on the water, you must establish</t>
  </si>
  <si>
    <t>the size of the area, and the appearance of the oil.  The appearance of the oil determines the</t>
  </si>
  <si>
    <t>gallons per square mile (based on the U.S. Coast Guard's Field Operations Guide Estimation Table).</t>
  </si>
  <si>
    <t>1) Convert Feet or Yards to Miles</t>
  </si>
  <si>
    <t>Enter</t>
  </si>
  <si>
    <t>Calc'd</t>
  </si>
  <si>
    <t>Feet</t>
  </si>
  <si>
    <t>Miles</t>
  </si>
  <si>
    <t>Yards</t>
  </si>
  <si>
    <t xml:space="preserve">Length  </t>
  </si>
  <si>
    <t xml:space="preserve">Width  </t>
  </si>
  <si>
    <t>2)  To establish the Area Affected by Pollution</t>
  </si>
  <si>
    <t>mi</t>
  </si>
  <si>
    <t xml:space="preserve">     - Use aircraft to locate the spill</t>
  </si>
  <si>
    <t xml:space="preserve">     - Draw an imaginary box around the oil spill</t>
  </si>
  <si>
    <t xml:space="preserve">     - Measure the size of the box (square feet </t>
  </si>
  <si>
    <t xml:space="preserve">       or miles)</t>
  </si>
  <si>
    <r>
      <t>mi</t>
    </r>
    <r>
      <rPr>
        <vertAlign val="superscript"/>
        <sz val="10"/>
        <rFont val="Arial"/>
        <family val="2"/>
      </rPr>
      <t>2</t>
    </r>
  </si>
  <si>
    <t xml:space="preserve">     - Multiply length X width of box</t>
  </si>
  <si>
    <t>(a)</t>
  </si>
  <si>
    <t>3)  Extent of Oil Coverage</t>
  </si>
  <si>
    <t xml:space="preserve">     - Envision the oil pushed together into one part</t>
  </si>
  <si>
    <t xml:space="preserve">       of the box</t>
  </si>
  <si>
    <t xml:space="preserve">     - Determine the % of the box that is covered</t>
  </si>
  <si>
    <t xml:space="preserve">       with oil</t>
  </si>
  <si>
    <t>%</t>
  </si>
  <si>
    <t>(b)</t>
  </si>
  <si>
    <t xml:space="preserve">4)  Multiply estimated area X estimated </t>
  </si>
  <si>
    <r>
      <t>mi</t>
    </r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>x</t>
    </r>
  </si>
  <si>
    <t xml:space="preserve">%  coverage  = </t>
  </si>
  <si>
    <r>
      <t>total mi</t>
    </r>
    <r>
      <rPr>
        <vertAlign val="superscript"/>
        <sz val="10"/>
        <rFont val="Arial"/>
        <family val="2"/>
      </rPr>
      <t>2</t>
    </r>
  </si>
  <si>
    <t xml:space="preserve">     coverage</t>
  </si>
  <si>
    <t>( c )</t>
  </si>
  <si>
    <t>ESTIMATION TABLE</t>
  </si>
  <si>
    <t>5)  Appearance of Oil</t>
  </si>
  <si>
    <t>Gal/</t>
  </si>
  <si>
    <t xml:space="preserve">    - Determine the percent of the oil matching</t>
  </si>
  <si>
    <t xml:space="preserve">   Appearance</t>
  </si>
  <si>
    <t>Gal.</t>
  </si>
  <si>
    <t xml:space="preserve">      each color under apperance.  </t>
  </si>
  <si>
    <t>Barely Visible</t>
  </si>
  <si>
    <t xml:space="preserve">    - Enter that number in the percentage blank.</t>
  </si>
  <si>
    <t>Silvery</t>
  </si>
  <si>
    <t xml:space="preserve">      (I.e. 80% dull, 20% brightly colored)</t>
  </si>
  <si>
    <t>Slightly Colored</t>
  </si>
  <si>
    <t>Brightly Colored</t>
  </si>
  <si>
    <t>Dull</t>
  </si>
  <si>
    <t>Dark</t>
  </si>
  <si>
    <t xml:space="preserve">Total %  </t>
  </si>
  <si>
    <t>Total Gallons</t>
  </si>
  <si>
    <t>Total Quarts</t>
  </si>
  <si>
    <t>Total Cups</t>
  </si>
  <si>
    <t>Total Ounces</t>
  </si>
  <si>
    <t>Total teaspoons</t>
  </si>
  <si>
    <t>6)  Final Calculation</t>
  </si>
  <si>
    <t>Total Bbls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</si>
</sst>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#,##0.000"/>
    <numFmt numFmtId="167" formatCode="0.00000"/>
  </numFmts>
  <fonts count="11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Comic Sans MS"/>
    </font>
    <font>
      <sz val="11"/>
      <color indexed="18"/>
      <name val="Comic Sans MS"/>
      <family val="4"/>
    </font>
    <font>
      <b/>
      <sz val="10"/>
      <name val="Comic Sans MS"/>
      <family val="4"/>
    </font>
    <font>
      <b/>
      <sz val="10"/>
      <color indexed="10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8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0" borderId="0" xfId="0" applyFont="1"/>
    <xf numFmtId="0" fontId="3" fillId="0" borderId="0" xfId="0" applyFont="1"/>
    <xf numFmtId="0" fontId="0" fillId="0" borderId="23" xfId="0" applyBorder="1"/>
    <xf numFmtId="0" fontId="0" fillId="0" borderId="24" xfId="0" applyBorder="1"/>
    <xf numFmtId="49" fontId="1" fillId="0" borderId="12" xfId="0" applyNumberFormat="1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4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1" fontId="0" fillId="0" borderId="5" xfId="0" applyNumberFormat="1" applyBorder="1"/>
    <xf numFmtId="0" fontId="2" fillId="0" borderId="0" xfId="0" applyFont="1"/>
    <xf numFmtId="0" fontId="1" fillId="0" borderId="1" xfId="0" applyFont="1" applyBorder="1"/>
    <xf numFmtId="1" fontId="0" fillId="0" borderId="0" xfId="0" applyNumberFormat="1"/>
    <xf numFmtId="1" fontId="0" fillId="0" borderId="3" xfId="0" applyNumberFormat="1" applyBorder="1"/>
    <xf numFmtId="1" fontId="0" fillId="0" borderId="4" xfId="0" applyNumberFormat="1" applyBorder="1"/>
    <xf numFmtId="1" fontId="1" fillId="0" borderId="4" xfId="0" applyNumberFormat="1" applyFont="1" applyBorder="1"/>
    <xf numFmtId="1" fontId="0" fillId="0" borderId="17" xfId="0" applyNumberFormat="1" applyBorder="1"/>
    <xf numFmtId="1" fontId="0" fillId="0" borderId="17" xfId="0" applyNumberFormat="1" applyBorder="1" applyAlignment="1">
      <alignment horizontal="center"/>
    </xf>
    <xf numFmtId="1" fontId="1" fillId="0" borderId="31" xfId="0" applyNumberFormat="1" applyFont="1" applyBorder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/>
    <xf numFmtId="0" fontId="7" fillId="0" borderId="11" xfId="1" applyBorder="1" applyAlignment="1">
      <alignment horizontal="center"/>
    </xf>
    <xf numFmtId="0" fontId="7" fillId="0" borderId="9" xfId="1" applyBorder="1" applyAlignment="1">
      <alignment horizontal="center"/>
    </xf>
    <xf numFmtId="0" fontId="0" fillId="0" borderId="0" xfId="0" applyAlignment="1">
      <alignment horizontal="right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right"/>
    </xf>
    <xf numFmtId="0" fontId="1" fillId="2" borderId="12" xfId="0" applyFont="1" applyFill="1" applyBorder="1" applyProtection="1">
      <protection locked="0"/>
    </xf>
    <xf numFmtId="0" fontId="0" fillId="0" borderId="32" xfId="0" applyBorder="1"/>
    <xf numFmtId="0" fontId="7" fillId="0" borderId="10" xfId="1" applyBorder="1" applyAlignment="1">
      <alignment horizontal="right"/>
    </xf>
    <xf numFmtId="0" fontId="7" fillId="0" borderId="4" xfId="1" applyBorder="1" applyAlignment="1">
      <alignment horizontal="right"/>
    </xf>
    <xf numFmtId="0" fontId="3" fillId="0" borderId="7" xfId="1" applyFont="1" applyBorder="1" applyAlignment="1">
      <alignment horizontal="left"/>
    </xf>
    <xf numFmtId="165" fontId="1" fillId="2" borderId="33" xfId="0" applyNumberFormat="1" applyFont="1" applyFill="1" applyBorder="1" applyProtection="1">
      <protection locked="0"/>
    </xf>
    <xf numFmtId="166" fontId="1" fillId="2" borderId="24" xfId="0" applyNumberFormat="1" applyFont="1" applyFill="1" applyBorder="1" applyProtection="1">
      <protection locked="0"/>
    </xf>
    <xf numFmtId="167" fontId="0" fillId="0" borderId="0" xfId="0" applyNumberFormat="1"/>
    <xf numFmtId="166" fontId="9" fillId="3" borderId="34" xfId="1" applyNumberFormat="1" applyFont="1" applyFill="1" applyBorder="1" applyAlignment="1">
      <alignment horizontal="center"/>
    </xf>
    <xf numFmtId="166" fontId="9" fillId="3" borderId="11" xfId="1" applyNumberFormat="1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left"/>
    </xf>
    <xf numFmtId="164" fontId="1" fillId="3" borderId="7" xfId="0" applyNumberFormat="1" applyFont="1" applyFill="1" applyBorder="1"/>
    <xf numFmtId="0" fontId="1" fillId="3" borderId="0" xfId="0" applyFont="1" applyFill="1"/>
    <xf numFmtId="0" fontId="0" fillId="0" borderId="0" xfId="0" applyAlignment="1">
      <alignment horizontal="left"/>
    </xf>
    <xf numFmtId="4" fontId="1" fillId="3" borderId="12" xfId="0" applyNumberFormat="1" applyFont="1" applyFill="1" applyBorder="1"/>
    <xf numFmtId="4" fontId="1" fillId="3" borderId="17" xfId="0" applyNumberFormat="1" applyFont="1" applyFill="1" applyBorder="1"/>
    <xf numFmtId="4" fontId="1" fillId="3" borderId="5" xfId="0" applyNumberFormat="1" applyFont="1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7" fillId="0" borderId="6" xfId="1" applyBorder="1" applyAlignment="1">
      <alignment horizontal="center"/>
    </xf>
    <xf numFmtId="0" fontId="7" fillId="0" borderId="3" xfId="1" applyBorder="1" applyAlignment="1">
      <alignment horizontal="center"/>
    </xf>
    <xf numFmtId="0" fontId="7" fillId="0" borderId="8" xfId="1" applyBorder="1" applyAlignment="1">
      <alignment horizontal="center"/>
    </xf>
    <xf numFmtId="0" fontId="7" fillId="0" borderId="5" xfId="1" applyBorder="1" applyAlignment="1">
      <alignment horizontal="center"/>
    </xf>
    <xf numFmtId="0" fontId="1" fillId="2" borderId="0" xfId="0" applyFont="1" applyFill="1" applyAlignment="1">
      <alignment horizontal="center"/>
    </xf>
    <xf numFmtId="3" fontId="8" fillId="2" borderId="37" xfId="1" applyNumberFormat="1" applyFont="1" applyFill="1" applyBorder="1" applyAlignment="1" applyProtection="1">
      <alignment horizontal="center"/>
      <protection locked="0"/>
    </xf>
    <xf numFmtId="3" fontId="8" fillId="2" borderId="38" xfId="1" applyNumberFormat="1" applyFont="1" applyFill="1" applyBorder="1" applyAlignment="1" applyProtection="1">
      <alignment horizontal="center"/>
      <protection locked="0"/>
    </xf>
    <xf numFmtId="3" fontId="8" fillId="2" borderId="35" xfId="1" applyNumberFormat="1" applyFont="1" applyFill="1" applyBorder="1" applyAlignment="1" applyProtection="1">
      <alignment horizontal="center"/>
      <protection locked="0"/>
    </xf>
    <xf numFmtId="3" fontId="8" fillId="2" borderId="36" xfId="1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_SpillCalc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51"/>
  <sheetViews>
    <sheetView tabSelected="1" zoomScale="75" zoomScaleNormal="75" workbookViewId="0">
      <selection activeCell="B2" sqref="B2:L2"/>
    </sheetView>
  </sheetViews>
  <sheetFormatPr defaultRowHeight="12.75" x14ac:dyDescent="0.2"/>
  <cols>
    <col min="1" max="1" width="1.7109375" customWidth="1"/>
    <col min="2" max="2" width="40.5703125" customWidth="1"/>
    <col min="3" max="3" width="14.42578125" bestFit="1" customWidth="1"/>
    <col min="4" max="4" width="4.42578125" customWidth="1"/>
    <col min="5" max="5" width="10.5703125" customWidth="1"/>
    <col min="6" max="6" width="6.42578125" customWidth="1"/>
    <col min="7" max="7" width="11.85546875" bestFit="1" customWidth="1"/>
    <col min="8" max="8" width="6.140625" customWidth="1"/>
    <col min="9" max="9" width="10.85546875" bestFit="1" customWidth="1"/>
    <col min="10" max="10" width="9.140625" bestFit="1" customWidth="1"/>
    <col min="11" max="11" width="6.42578125" customWidth="1"/>
    <col min="12" max="12" width="16" style="41" bestFit="1" customWidth="1"/>
    <col min="13" max="13" width="5" customWidth="1"/>
  </cols>
  <sheetData>
    <row r="2" spans="2:13" ht="20.25" x14ac:dyDescent="0.3"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50"/>
    </row>
    <row r="4" spans="2:13" ht="15" customHeight="1" x14ac:dyDescent="0.2">
      <c r="B4" s="74" t="s">
        <v>1</v>
      </c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2:13" ht="15" customHeight="1" x14ac:dyDescent="0.2">
      <c r="B5" s="74" t="s">
        <v>2</v>
      </c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2:13" ht="15" customHeight="1" x14ac:dyDescent="0.2">
      <c r="B6" s="74" t="s">
        <v>3</v>
      </c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2:13" ht="15" customHeight="1" x14ac:dyDescent="0.2">
      <c r="B7" s="74" t="s">
        <v>4</v>
      </c>
      <c r="C7" s="74"/>
      <c r="D7" s="74"/>
      <c r="E7" s="74"/>
      <c r="F7" s="74"/>
      <c r="G7" s="74"/>
      <c r="H7" s="74"/>
      <c r="I7" s="74"/>
      <c r="J7" s="74"/>
      <c r="K7" s="74"/>
      <c r="L7" s="74"/>
    </row>
    <row r="8" spans="2:13" ht="15.75" thickBot="1" x14ac:dyDescent="0.25">
      <c r="B8" s="39"/>
    </row>
    <row r="9" spans="2:13" ht="13.5" thickBot="1" x14ac:dyDescent="0.25">
      <c r="B9" s="8"/>
      <c r="C9" s="2"/>
      <c r="D9" s="2"/>
      <c r="E9" s="2"/>
      <c r="F9" s="2"/>
      <c r="G9" s="2"/>
      <c r="H9" s="2"/>
      <c r="I9" s="2"/>
      <c r="J9" s="2"/>
      <c r="K9" s="2"/>
      <c r="L9" s="42"/>
    </row>
    <row r="10" spans="2:13" ht="15" x14ac:dyDescent="0.3">
      <c r="B10" s="60" t="s">
        <v>5</v>
      </c>
      <c r="C10" s="75" t="s">
        <v>6</v>
      </c>
      <c r="D10" s="76"/>
      <c r="E10" s="52" t="s">
        <v>7</v>
      </c>
      <c r="H10" s="75" t="s">
        <v>6</v>
      </c>
      <c r="I10" s="76"/>
      <c r="J10" s="52" t="s">
        <v>7</v>
      </c>
      <c r="L10" s="43"/>
    </row>
    <row r="11" spans="2:13" ht="15.75" thickBot="1" x14ac:dyDescent="0.35">
      <c r="B11" s="9"/>
      <c r="C11" s="77" t="s">
        <v>8</v>
      </c>
      <c r="D11" s="78"/>
      <c r="E11" s="51" t="s">
        <v>9</v>
      </c>
      <c r="H11" s="77" t="s">
        <v>10</v>
      </c>
      <c r="I11" s="78"/>
      <c r="J11" s="51" t="s">
        <v>9</v>
      </c>
      <c r="L11" s="43"/>
    </row>
    <row r="12" spans="2:13" ht="17.25" x14ac:dyDescent="0.35">
      <c r="B12" s="58" t="s">
        <v>11</v>
      </c>
      <c r="C12" s="82">
        <v>0</v>
      </c>
      <c r="D12" s="83"/>
      <c r="E12" s="64">
        <f>C12/5280</f>
        <v>0</v>
      </c>
      <c r="G12" s="58" t="s">
        <v>11</v>
      </c>
      <c r="H12" s="82">
        <v>0</v>
      </c>
      <c r="I12" s="83"/>
      <c r="J12" s="64">
        <f>H12/1760</f>
        <v>0</v>
      </c>
      <c r="L12" s="43"/>
    </row>
    <row r="13" spans="2:13" ht="18" thickBot="1" x14ac:dyDescent="0.4">
      <c r="B13" s="58" t="s">
        <v>12</v>
      </c>
      <c r="C13" s="80">
        <v>0</v>
      </c>
      <c r="D13" s="81"/>
      <c r="E13" s="65">
        <f>C13/5280</f>
        <v>0</v>
      </c>
      <c r="G13" s="59" t="s">
        <v>12</v>
      </c>
      <c r="H13" s="80">
        <v>0</v>
      </c>
      <c r="I13" s="81"/>
      <c r="J13" s="65">
        <f>H13/1760</f>
        <v>0</v>
      </c>
      <c r="L13" s="43"/>
    </row>
    <row r="14" spans="2:13" ht="13.5" thickBot="1" x14ac:dyDescent="0.25">
      <c r="B14" s="10"/>
      <c r="C14" s="1"/>
      <c r="D14" s="1"/>
      <c r="E14" s="1"/>
      <c r="F14" s="1"/>
      <c r="G14" s="1"/>
      <c r="H14" s="1"/>
      <c r="I14" s="1"/>
      <c r="J14" s="1"/>
      <c r="K14" s="1"/>
      <c r="L14" s="38"/>
    </row>
    <row r="15" spans="2:13" x14ac:dyDescent="0.2">
      <c r="B15" s="11"/>
      <c r="C15" s="2"/>
      <c r="D15" s="2"/>
      <c r="E15" s="2"/>
      <c r="F15" s="2"/>
      <c r="G15" s="2"/>
      <c r="H15" s="2"/>
      <c r="I15" s="2"/>
      <c r="J15" s="2"/>
      <c r="K15" s="2"/>
      <c r="L15" s="42"/>
    </row>
    <row r="16" spans="2:13" ht="13.5" thickBot="1" x14ac:dyDescent="0.25">
      <c r="B16" s="14" t="s">
        <v>13</v>
      </c>
      <c r="G16" s="61">
        <v>0</v>
      </c>
      <c r="H16" t="s">
        <v>14</v>
      </c>
      <c r="L16" s="43"/>
    </row>
    <row r="17" spans="2:16" x14ac:dyDescent="0.2">
      <c r="B17" s="14" t="s">
        <v>15</v>
      </c>
      <c r="E17" s="8"/>
      <c r="F17" s="2"/>
      <c r="G17" s="2"/>
      <c r="H17" s="2"/>
      <c r="I17" s="3"/>
      <c r="L17" s="43"/>
    </row>
    <row r="18" spans="2:16" x14ac:dyDescent="0.2">
      <c r="B18" s="14" t="s">
        <v>16</v>
      </c>
      <c r="C18" s="62">
        <v>0</v>
      </c>
      <c r="D18" s="69" t="s">
        <v>14</v>
      </c>
      <c r="E18" s="9"/>
      <c r="I18" s="4"/>
      <c r="L18" s="43"/>
    </row>
    <row r="19" spans="2:16" ht="13.5" thickBot="1" x14ac:dyDescent="0.25">
      <c r="B19" s="14" t="s">
        <v>17</v>
      </c>
      <c r="E19" s="10"/>
      <c r="F19" s="1"/>
      <c r="G19" s="1"/>
      <c r="H19" s="1"/>
      <c r="I19" s="5"/>
      <c r="L19" s="43"/>
    </row>
    <row r="20" spans="2:16" ht="14.25" x14ac:dyDescent="0.2">
      <c r="B20" s="14" t="s">
        <v>18</v>
      </c>
      <c r="J20" s="66">
        <f>C18*G16</f>
        <v>0</v>
      </c>
      <c r="K20" s="41" t="s">
        <v>19</v>
      </c>
      <c r="L20" s="43"/>
    </row>
    <row r="21" spans="2:16" ht="13.5" thickBot="1" x14ac:dyDescent="0.25">
      <c r="B21" s="14" t="s">
        <v>20</v>
      </c>
      <c r="J21" s="7" t="s">
        <v>21</v>
      </c>
      <c r="K21" s="7"/>
      <c r="L21" s="43"/>
    </row>
    <row r="22" spans="2:16" ht="13.5" thickBot="1" x14ac:dyDescent="0.25">
      <c r="B22" s="11"/>
      <c r="C22" s="8"/>
      <c r="D22" s="24"/>
      <c r="E22" s="2"/>
      <c r="F22" s="2"/>
      <c r="G22" s="2"/>
      <c r="H22" s="2"/>
      <c r="I22" s="2"/>
      <c r="J22" s="2"/>
      <c r="K22" s="2"/>
      <c r="L22" s="42"/>
    </row>
    <row r="23" spans="2:16" x14ac:dyDescent="0.2">
      <c r="B23" s="12" t="s">
        <v>22</v>
      </c>
      <c r="C23" s="9">
        <v>100</v>
      </c>
      <c r="D23" s="25"/>
      <c r="E23" s="16"/>
      <c r="F23" s="17"/>
      <c r="G23" s="17"/>
      <c r="H23" s="17"/>
      <c r="I23" s="18"/>
      <c r="L23" s="43"/>
    </row>
    <row r="24" spans="2:16" x14ac:dyDescent="0.2">
      <c r="B24" s="12" t="s">
        <v>23</v>
      </c>
      <c r="C24" s="9">
        <v>80</v>
      </c>
      <c r="D24" s="25"/>
      <c r="E24" s="19"/>
      <c r="F24" s="15"/>
      <c r="G24" s="15"/>
      <c r="H24" s="15"/>
      <c r="I24" s="20"/>
      <c r="L24" s="43"/>
    </row>
    <row r="25" spans="2:16" x14ac:dyDescent="0.2">
      <c r="B25" s="12" t="s">
        <v>24</v>
      </c>
      <c r="C25" s="9">
        <v>60</v>
      </c>
      <c r="D25" s="25"/>
      <c r="E25" s="19"/>
      <c r="F25" s="15"/>
      <c r="G25" s="15"/>
      <c r="H25" s="15"/>
      <c r="I25" s="20"/>
      <c r="L25" s="43"/>
    </row>
    <row r="26" spans="2:16" x14ac:dyDescent="0.2">
      <c r="B26" s="12" t="s">
        <v>25</v>
      </c>
      <c r="C26" s="9">
        <v>40</v>
      </c>
      <c r="D26" s="25"/>
      <c r="E26" s="19"/>
      <c r="F26" s="15"/>
      <c r="G26" s="15"/>
      <c r="H26" s="15"/>
      <c r="I26" s="20"/>
      <c r="L26" s="43"/>
    </row>
    <row r="27" spans="2:16" ht="13.5" thickBot="1" x14ac:dyDescent="0.25">
      <c r="B27" s="12" t="s">
        <v>26</v>
      </c>
      <c r="C27" s="9">
        <v>20</v>
      </c>
      <c r="E27" s="21"/>
      <c r="F27" s="22"/>
      <c r="G27" s="22"/>
      <c r="H27" s="22"/>
      <c r="I27" s="23"/>
      <c r="L27" s="43"/>
    </row>
    <row r="28" spans="2:16" x14ac:dyDescent="0.2">
      <c r="B28" s="12"/>
      <c r="C28" s="9"/>
      <c r="J28" s="79">
        <v>0</v>
      </c>
      <c r="K28" s="79"/>
      <c r="L28" s="44" t="s">
        <v>27</v>
      </c>
    </row>
    <row r="29" spans="2:16" ht="13.5" thickBot="1" x14ac:dyDescent="0.25">
      <c r="B29" s="13"/>
      <c r="C29" s="10"/>
      <c r="D29" s="1"/>
      <c r="E29" s="1"/>
      <c r="F29" s="1"/>
      <c r="G29" s="1"/>
      <c r="H29" s="1"/>
      <c r="I29" s="1"/>
      <c r="J29" s="6" t="s">
        <v>28</v>
      </c>
      <c r="K29" s="6"/>
      <c r="L29" s="38"/>
    </row>
    <row r="30" spans="2:16" x14ac:dyDescent="0.2">
      <c r="B30" s="8"/>
      <c r="C30" s="8"/>
      <c r="D30" s="2"/>
      <c r="E30" s="2"/>
      <c r="F30" s="2"/>
      <c r="G30" s="2"/>
      <c r="H30" s="2"/>
      <c r="I30" s="2"/>
      <c r="J30" s="2"/>
      <c r="K30" s="2"/>
      <c r="L30" s="42"/>
      <c r="P30" s="63"/>
    </row>
    <row r="31" spans="2:16" ht="14.25" x14ac:dyDescent="0.2">
      <c r="B31" s="9" t="s">
        <v>29</v>
      </c>
      <c r="C31" s="67">
        <f>(J20)</f>
        <v>0</v>
      </c>
      <c r="D31" s="27" t="s">
        <v>30</v>
      </c>
      <c r="E31" s="68">
        <f>J28</f>
        <v>0</v>
      </c>
      <c r="F31" s="27" t="s">
        <v>31</v>
      </c>
      <c r="G31" s="26"/>
      <c r="H31" s="26"/>
      <c r="I31" s="68">
        <f>C31*E31/100</f>
        <v>0</v>
      </c>
      <c r="J31" t="s">
        <v>32</v>
      </c>
      <c r="L31" s="43"/>
    </row>
    <row r="32" spans="2:16" x14ac:dyDescent="0.2">
      <c r="B32" s="9" t="s">
        <v>33</v>
      </c>
      <c r="C32" s="49" t="s">
        <v>21</v>
      </c>
      <c r="E32" s="48" t="s">
        <v>28</v>
      </c>
      <c r="I32" s="7" t="s">
        <v>34</v>
      </c>
      <c r="L32" s="43"/>
    </row>
    <row r="33" spans="2:12" ht="13.5" thickBot="1" x14ac:dyDescent="0.25">
      <c r="B33" s="10"/>
      <c r="C33" s="10"/>
      <c r="D33" s="1"/>
      <c r="E33" s="1"/>
      <c r="F33" s="1"/>
      <c r="G33" s="1"/>
      <c r="H33" s="1"/>
      <c r="I33" s="1"/>
      <c r="J33" s="1"/>
      <c r="K33" s="1"/>
      <c r="L33" s="38"/>
    </row>
    <row r="34" spans="2:12" x14ac:dyDescent="0.2">
      <c r="B34" s="11"/>
      <c r="C34" s="8"/>
      <c r="D34" s="2"/>
      <c r="E34" s="2" t="s">
        <v>35</v>
      </c>
      <c r="F34" s="2"/>
      <c r="G34" s="2"/>
      <c r="H34" s="2"/>
      <c r="I34" s="2"/>
      <c r="J34" s="2"/>
      <c r="K34" s="2"/>
      <c r="L34" s="42"/>
    </row>
    <row r="35" spans="2:12" x14ac:dyDescent="0.2">
      <c r="B35" s="12" t="s">
        <v>36</v>
      </c>
      <c r="C35" s="33"/>
      <c r="D35" s="31"/>
      <c r="E35" s="32"/>
      <c r="F35" s="15"/>
      <c r="G35" s="15" t="s">
        <v>37</v>
      </c>
      <c r="H35" s="15"/>
      <c r="I35" s="15"/>
      <c r="J35" s="15"/>
      <c r="K35" s="57"/>
      <c r="L35" s="45"/>
    </row>
    <row r="36" spans="2:12" ht="14.25" x14ac:dyDescent="0.2">
      <c r="B36" s="12" t="s">
        <v>38</v>
      </c>
      <c r="C36" s="34" t="s">
        <v>39</v>
      </c>
      <c r="D36" s="28"/>
      <c r="E36" s="29"/>
      <c r="F36" s="35" t="s">
        <v>27</v>
      </c>
      <c r="G36" s="15" t="s">
        <v>19</v>
      </c>
      <c r="H36" s="15"/>
      <c r="I36" s="30" t="s">
        <v>34</v>
      </c>
      <c r="J36" s="15"/>
      <c r="K36" s="57"/>
      <c r="L36" s="46" t="s">
        <v>40</v>
      </c>
    </row>
    <row r="37" spans="2:12" x14ac:dyDescent="0.2">
      <c r="B37" s="12" t="s">
        <v>41</v>
      </c>
      <c r="C37" s="34" t="s">
        <v>42</v>
      </c>
      <c r="D37" s="28"/>
      <c r="E37" s="29"/>
      <c r="F37" s="56"/>
      <c r="G37" s="15">
        <v>25</v>
      </c>
      <c r="H37" s="15"/>
      <c r="I37" s="70">
        <f>I31</f>
        <v>0</v>
      </c>
      <c r="J37" s="15"/>
      <c r="K37" s="57"/>
      <c r="L37" s="71">
        <f>(F37/100)*G37*I31</f>
        <v>0</v>
      </c>
    </row>
    <row r="38" spans="2:12" x14ac:dyDescent="0.2">
      <c r="B38" s="12" t="s">
        <v>43</v>
      </c>
      <c r="C38" s="34" t="s">
        <v>44</v>
      </c>
      <c r="D38" s="28"/>
      <c r="E38" s="29"/>
      <c r="F38" s="56"/>
      <c r="G38" s="15">
        <v>50</v>
      </c>
      <c r="H38" s="15"/>
      <c r="I38" s="70">
        <f>I31</f>
        <v>0</v>
      </c>
      <c r="J38" s="15"/>
      <c r="K38" s="57"/>
      <c r="L38" s="71">
        <f>(F38/100)*G38*I31</f>
        <v>0</v>
      </c>
    </row>
    <row r="39" spans="2:12" x14ac:dyDescent="0.2">
      <c r="B39" s="12" t="s">
        <v>45</v>
      </c>
      <c r="C39" s="34" t="s">
        <v>46</v>
      </c>
      <c r="D39" s="28"/>
      <c r="E39" s="29"/>
      <c r="F39" s="56"/>
      <c r="G39" s="15">
        <v>100</v>
      </c>
      <c r="H39" s="15"/>
      <c r="I39" s="70">
        <f>I31</f>
        <v>0</v>
      </c>
      <c r="J39" s="15"/>
      <c r="K39" s="57"/>
      <c r="L39" s="71">
        <f>(F39/100)*G39*I31</f>
        <v>0</v>
      </c>
    </row>
    <row r="40" spans="2:12" x14ac:dyDescent="0.2">
      <c r="B40" s="12" t="s">
        <v>43</v>
      </c>
      <c r="C40" s="34" t="s">
        <v>47</v>
      </c>
      <c r="D40" s="28"/>
      <c r="E40" s="29"/>
      <c r="F40" s="56"/>
      <c r="G40" s="15">
        <v>200</v>
      </c>
      <c r="H40" s="15"/>
      <c r="I40" s="70">
        <f>I31</f>
        <v>0</v>
      </c>
      <c r="J40" s="15"/>
      <c r="K40" s="57"/>
      <c r="L40" s="71">
        <f>(F40/100)*G40*I31</f>
        <v>0</v>
      </c>
    </row>
    <row r="41" spans="2:12" x14ac:dyDescent="0.2">
      <c r="B41" s="12"/>
      <c r="C41" s="34" t="s">
        <v>48</v>
      </c>
      <c r="D41" s="28"/>
      <c r="E41" s="29"/>
      <c r="F41" s="56"/>
      <c r="G41" s="15">
        <v>666</v>
      </c>
      <c r="H41" s="15"/>
      <c r="I41" s="70">
        <f>I31</f>
        <v>0</v>
      </c>
      <c r="J41" s="15"/>
      <c r="K41" s="57"/>
      <c r="L41" s="71">
        <f>(F41/100)*G41*I31</f>
        <v>0</v>
      </c>
    </row>
    <row r="42" spans="2:12" x14ac:dyDescent="0.2">
      <c r="B42" s="12"/>
      <c r="C42" s="34" t="s">
        <v>49</v>
      </c>
      <c r="D42" s="28"/>
      <c r="E42" s="29"/>
      <c r="F42" s="56"/>
      <c r="G42" s="15">
        <v>1332</v>
      </c>
      <c r="H42" s="15"/>
      <c r="I42" s="70">
        <f>I31</f>
        <v>0</v>
      </c>
      <c r="J42" s="15"/>
      <c r="K42" s="57"/>
      <c r="L42" s="71">
        <f>(F42/100)*G42*I31</f>
        <v>0</v>
      </c>
    </row>
    <row r="43" spans="2:12" ht="16.5" x14ac:dyDescent="0.35">
      <c r="B43" s="12"/>
      <c r="C43" s="9"/>
      <c r="E43" s="53" t="s">
        <v>50</v>
      </c>
      <c r="F43" s="54">
        <f>SUM(F37:F42)</f>
        <v>0</v>
      </c>
      <c r="L43" s="47"/>
    </row>
    <row r="44" spans="2:12" ht="16.5" x14ac:dyDescent="0.35">
      <c r="B44" s="12"/>
      <c r="C44" s="9"/>
      <c r="F44" s="55" t="str">
        <f>IF(F43=100,"","Percent Error")</f>
        <v>Percent Error</v>
      </c>
      <c r="H44" t="s">
        <v>51</v>
      </c>
      <c r="L44" s="70">
        <f>SUM(L37:L43)</f>
        <v>0</v>
      </c>
    </row>
    <row r="45" spans="2:12" ht="16.5" x14ac:dyDescent="0.35">
      <c r="B45" s="12"/>
      <c r="C45" s="9"/>
      <c r="F45" s="55"/>
      <c r="H45" s="73" t="s">
        <v>52</v>
      </c>
      <c r="I45" s="73"/>
      <c r="L45" s="70">
        <f>L44*4</f>
        <v>0</v>
      </c>
    </row>
    <row r="46" spans="2:12" ht="16.5" x14ac:dyDescent="0.35">
      <c r="B46" s="12"/>
      <c r="C46" s="9"/>
      <c r="F46" s="55"/>
      <c r="H46" s="73" t="s">
        <v>53</v>
      </c>
      <c r="I46" s="73"/>
      <c r="L46" s="70">
        <f>L44*16</f>
        <v>0</v>
      </c>
    </row>
    <row r="47" spans="2:12" ht="16.5" x14ac:dyDescent="0.35">
      <c r="B47" s="12"/>
      <c r="C47" s="9"/>
      <c r="F47" s="55"/>
      <c r="H47" s="73" t="s">
        <v>54</v>
      </c>
      <c r="I47" s="73"/>
      <c r="L47" s="70">
        <f>L44*128</f>
        <v>0</v>
      </c>
    </row>
    <row r="48" spans="2:12" ht="16.5" x14ac:dyDescent="0.35">
      <c r="B48" s="12"/>
      <c r="C48" s="9"/>
      <c r="F48" s="55"/>
      <c r="H48" s="73" t="s">
        <v>55</v>
      </c>
      <c r="I48" s="73"/>
      <c r="L48" s="70">
        <f>L44*768</f>
        <v>0</v>
      </c>
    </row>
    <row r="49" spans="2:12" ht="13.5" thickBot="1" x14ac:dyDescent="0.25">
      <c r="B49" s="13"/>
      <c r="C49" s="10"/>
      <c r="D49" s="1"/>
      <c r="E49" s="1"/>
      <c r="F49" s="1"/>
      <c r="G49" s="1"/>
      <c r="H49" s="1"/>
      <c r="I49" s="1"/>
      <c r="J49" s="1"/>
      <c r="K49" s="1"/>
      <c r="L49" s="38"/>
    </row>
    <row r="50" spans="2:12" x14ac:dyDescent="0.2">
      <c r="B50" s="11"/>
      <c r="C50" s="8"/>
      <c r="D50" s="2"/>
      <c r="E50" s="2"/>
      <c r="F50" s="2"/>
      <c r="G50" s="2"/>
      <c r="H50" s="2"/>
      <c r="I50" s="2"/>
      <c r="J50" s="36"/>
      <c r="K50" s="2"/>
      <c r="L50" s="42"/>
    </row>
    <row r="51" spans="2:12" ht="13.5" thickBot="1" x14ac:dyDescent="0.25">
      <c r="B51" s="13" t="s">
        <v>56</v>
      </c>
      <c r="C51" s="10"/>
      <c r="D51" s="1"/>
      <c r="E51" s="1"/>
      <c r="F51" s="1"/>
      <c r="G51" s="40" t="s">
        <v>57</v>
      </c>
      <c r="H51" s="1"/>
      <c r="I51" s="1"/>
      <c r="J51" s="37"/>
      <c r="K51" s="1"/>
      <c r="L51" s="72">
        <f>L44/42</f>
        <v>0</v>
      </c>
    </row>
  </sheetData>
  <mergeCells count="18">
    <mergeCell ref="B2:L2"/>
    <mergeCell ref="B4:L4"/>
    <mergeCell ref="B5:L5"/>
    <mergeCell ref="B6:L6"/>
    <mergeCell ref="C12:D12"/>
    <mergeCell ref="H45:I45"/>
    <mergeCell ref="H46:I46"/>
    <mergeCell ref="H47:I47"/>
    <mergeCell ref="H48:I48"/>
    <mergeCell ref="B7:L7"/>
    <mergeCell ref="C10:D10"/>
    <mergeCell ref="C11:D11"/>
    <mergeCell ref="J28:K28"/>
    <mergeCell ref="C13:D13"/>
    <mergeCell ref="H10:I10"/>
    <mergeCell ref="H11:I11"/>
    <mergeCell ref="H12:I12"/>
    <mergeCell ref="H13:I13"/>
  </mergeCells>
  <phoneticPr fontId="0" type="noConversion"/>
  <printOptions horizontalCentered="1"/>
  <pageMargins left="0" right="0.25" top="0.75" bottom="0.75" header="0.5" footer="0.5"/>
  <pageSetup scale="75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21F10FE15B7C40B1020A3A41D3AC84" ma:contentTypeVersion="10" ma:contentTypeDescription="Create a new document." ma:contentTypeScope="" ma:versionID="ab1ddf320899929771ff0faf97e240b8">
  <xsd:schema xmlns:xsd="http://www.w3.org/2001/XMLSchema" xmlns:xs="http://www.w3.org/2001/XMLSchema" xmlns:p="http://schemas.microsoft.com/office/2006/metadata/properties" xmlns:ns2="4ca35a31-d3b8-4406-a1a5-5fd8a43395ce" targetNamespace="http://schemas.microsoft.com/office/2006/metadata/properties" ma:root="true" ma:fieldsID="8578e6ff15c20dd4a156997ddf6005c7" ns2:_="">
    <xsd:import namespace="4ca35a31-d3b8-4406-a1a5-5fd8a43395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35a31-d3b8-4406-a1a5-5fd8a43395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c9008c4-d595-4c8f-8ccf-d7165d95a5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a35a31-d3b8-4406-a1a5-5fd8a43395c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09DC0E-807A-41C2-9C79-550AD8DF3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a35a31-d3b8-4406-a1a5-5fd8a43395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5187E3-4055-4F03-8AF5-B81CB11B9A92}">
  <ds:schemaRefs>
    <ds:schemaRef ds:uri="http://schemas.microsoft.com/office/2006/metadata/properties"/>
    <ds:schemaRef ds:uri="http://schemas.microsoft.com/office/infopath/2007/PartnerControls"/>
    <ds:schemaRef ds:uri="4ca35a31-d3b8-4406-a1a5-5fd8a43395ce"/>
  </ds:schemaRefs>
</ds:datastoreItem>
</file>

<file path=customXml/itemProps3.xml><?xml version="1.0" encoding="utf-8"?>
<ds:datastoreItem xmlns:ds="http://schemas.openxmlformats.org/officeDocument/2006/customXml" ds:itemID="{F3FC1786-E7E5-426E-8E6D-3D2658EBD3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SpillCalc</vt:lpstr>
      <vt:lpstr>SpillCalc!Print_Area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Default</dc:creator>
  <cp:keywords/>
  <dc:description/>
  <cp:lastModifiedBy>Scott Rooke</cp:lastModifiedBy>
  <cp:revision/>
  <cp:lastPrinted>2021-12-16T21:58:27Z</cp:lastPrinted>
  <dcterms:created xsi:type="dcterms:W3CDTF">2000-04-25T20:32:48Z</dcterms:created>
  <dcterms:modified xsi:type="dcterms:W3CDTF">2025-07-11T16:47:40Z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0x010100A921F10FE15B7C40B1020A3A41D3AC84</vt:lpwstr>
  </property>
  <property fmtid="{D5CDD505-2E9C-101B-9397-08002B2CF9AE}" pid="3" name="Order">
    <vt:r8>6100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